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8445" activeTab="2"/>
  </bookViews>
  <sheets>
    <sheet name="Hoja2" sheetId="2" r:id="rId1"/>
    <sheet name="Hoja3" sheetId="3" r:id="rId2"/>
    <sheet name="Hoja1" sheetId="1" r:id="rId3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P16" i="1"/>
  <c r="P15" i="1"/>
  <c r="P14" i="1"/>
  <c r="P13" i="1"/>
  <c r="P12" i="1"/>
  <c r="J15" i="1"/>
  <c r="J14" i="1"/>
  <c r="J13" i="1"/>
  <c r="J12" i="1"/>
  <c r="E16" i="1"/>
  <c r="E15" i="1"/>
  <c r="E14" i="1"/>
  <c r="E13" i="1"/>
  <c r="E12" i="1"/>
  <c r="L6" i="1"/>
  <c r="L5" i="1"/>
  <c r="L4" i="1"/>
  <c r="F7" i="1" l="1"/>
  <c r="R7" i="1"/>
  <c r="R6" i="1"/>
  <c r="R5" i="1"/>
  <c r="R4" i="1"/>
  <c r="R3" i="1"/>
  <c r="L7" i="1"/>
  <c r="L3" i="1"/>
  <c r="F3" i="1"/>
  <c r="F4" i="1"/>
  <c r="F5" i="1"/>
  <c r="F6" i="1"/>
</calcChain>
</file>

<file path=xl/sharedStrings.xml><?xml version="1.0" encoding="utf-8"?>
<sst xmlns="http://schemas.openxmlformats.org/spreadsheetml/2006/main" count="35" uniqueCount="16">
  <si>
    <t>X(m)</t>
  </si>
  <si>
    <t>t1(s)</t>
  </si>
  <si>
    <t>t2(s)</t>
  </si>
  <si>
    <t>t3(s)</t>
  </si>
  <si>
    <t>Columna1</t>
  </si>
  <si>
    <t>Columna2</t>
  </si>
  <si>
    <t>Columna3</t>
  </si>
  <si>
    <t>Columna4</t>
  </si>
  <si>
    <t>Columna5</t>
  </si>
  <si>
    <t>promedio</t>
  </si>
  <si>
    <t>PROMEDIO</t>
  </si>
  <si>
    <t>t2(2)</t>
  </si>
  <si>
    <t>Promedio</t>
  </si>
  <si>
    <t xml:space="preserve">al cuadrado </t>
  </si>
  <si>
    <t>Al cuadrado</t>
  </si>
  <si>
    <t>al cuadrado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</si>
</sst>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Hoja1!$P$11</c:f>
              <c:strCache>
                <c:ptCount val="1"/>
                <c:pt idx="0">
                  <c:v>al cuadrado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Hoja1!$P$12:$P$16</c:f>
              <c:numCache>
                <c:formatCode>General</c:formatCode>
                <c:ptCount val="5"/>
                <c:pt idx="0">
                  <c:v>24.304899999999996</c:v>
                </c:pt>
                <c:pt idx="1">
                  <c:v>20.551111080888884</c:v>
                </c:pt>
                <c:pt idx="2">
                  <c:v>15.054399999999999</c:v>
                </c:pt>
                <c:pt idx="3">
                  <c:v>13.542400000000001</c:v>
                </c:pt>
                <c:pt idx="4">
                  <c:v>9.9224999999999994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735384"/>
        <c:axId val="317734992"/>
      </c:scatterChart>
      <c:valAx>
        <c:axId val="317735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7734992"/>
        <c:crosses val="autoZero"/>
        <c:crossBetween val="midCat"/>
      </c:valAx>
      <c:valAx>
        <c:axId val="31773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7735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Hoja1!$J$11</c:f>
              <c:strCache>
                <c:ptCount val="1"/>
                <c:pt idx="0">
                  <c:v>al cuadrado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Hoja1!$J$12:$J$16</c:f>
              <c:numCache>
                <c:formatCode>General</c:formatCode>
                <c:ptCount val="5"/>
                <c:pt idx="0">
                  <c:v>9.1607111312888883</c:v>
                </c:pt>
                <c:pt idx="1">
                  <c:v>7.9336111298888889</c:v>
                </c:pt>
                <c:pt idx="2">
                  <c:v>5.5068444600888879</c:v>
                </c:pt>
                <c:pt idx="3">
                  <c:v>3.0276000000000001</c:v>
                </c:pt>
                <c:pt idx="4">
                  <c:v>11.95430625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672744"/>
        <c:axId val="314674312"/>
      </c:scatterChart>
      <c:valAx>
        <c:axId val="314672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674312"/>
        <c:crosses val="autoZero"/>
        <c:crossBetween val="midCat"/>
      </c:valAx>
      <c:valAx>
        <c:axId val="31467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4672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Hoja1!$E$11</c:f>
              <c:strCache>
                <c:ptCount val="1"/>
                <c:pt idx="0">
                  <c:v>Al cuadrado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Hoja1!$E$12:$E$16</c:f>
              <c:numCache>
                <c:formatCode>General</c:formatCode>
                <c:ptCount val="5"/>
                <c:pt idx="0">
                  <c:v>7.2900000000000009</c:v>
                </c:pt>
                <c:pt idx="1">
                  <c:v>3.7377777648888886</c:v>
                </c:pt>
                <c:pt idx="2">
                  <c:v>3.24</c:v>
                </c:pt>
                <c:pt idx="3">
                  <c:v>1.9320999999999997</c:v>
                </c:pt>
                <c:pt idx="4">
                  <c:v>1.7777777688888892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202808"/>
        <c:axId val="312203592"/>
      </c:scatterChart>
      <c:valAx>
        <c:axId val="312202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2203592"/>
        <c:crosses val="autoZero"/>
        <c:crossBetween val="midCat"/>
      </c:valAx>
      <c:valAx>
        <c:axId val="312203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2202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89899</xdr:colOff>
      <xdr:row>17</xdr:row>
      <xdr:rowOff>67852</xdr:rowOff>
    </xdr:from>
    <xdr:to>
      <xdr:col>17</xdr:col>
      <xdr:colOff>691366</xdr:colOff>
      <xdr:row>31</xdr:row>
      <xdr:rowOff>114086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186219</xdr:colOff>
      <xdr:row>17</xdr:row>
      <xdr:rowOff>57150</xdr:rowOff>
    </xdr:from>
    <xdr:to>
      <xdr:col>12</xdr:col>
      <xdr:colOff>27825</xdr:colOff>
      <xdr:row>31</xdr:row>
      <xdr:rowOff>103384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196921</xdr:colOff>
      <xdr:row>17</xdr:row>
      <xdr:rowOff>3638</xdr:rowOff>
    </xdr:from>
    <xdr:to>
      <xdr:col>6</xdr:col>
      <xdr:colOff>38528</xdr:colOff>
      <xdr:row>31</xdr:row>
      <xdr:rowOff>49872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5" name="Tabla5" displayName="Tabla5" ref="B1:F7" totalsRowShown="0">
  <autoFilter ref="B1:F7"/>
  <tableColumns count="5">
    <tableColumn id="1" name="Columna1"/>
    <tableColumn id="2" name="Columna2"/>
    <tableColumn id="3" name="Columna3"/>
    <tableColumn id="4" name="Columna4"/>
    <tableColumn id="5" name="Columna5" dataDxfId="0">
      <calculatedColumnFormula>AVERAGE(C2,D2,E2)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la7" displayName="Tabla7" ref="H1:L7" totalsRowShown="0">
  <autoFilter ref="H1:L7"/>
  <tableColumns count="5">
    <tableColumn id="1" name="Columna1"/>
    <tableColumn id="2" name="Columna2"/>
    <tableColumn id="3" name="Columna3"/>
    <tableColumn id="4" name="Columna4"/>
    <tableColumn id="5" name="Columna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Tabla8" displayName="Tabla8" ref="N1:Q7" totalsRowShown="0">
  <autoFilter ref="N1:Q7"/>
  <tableColumns count="4">
    <tableColumn id="1" name="Columna1"/>
    <tableColumn id="2" name="Columna2"/>
    <tableColumn id="3" name="Columna3"/>
    <tableColumn id="4" name="Columna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6"/>
  <sheetViews>
    <sheetView tabSelected="1" zoomScale="89" zoomScaleNormal="89" workbookViewId="0">
      <selection activeCell="E11" sqref="E11:E16"/>
    </sheetView>
  </sheetViews>
  <sheetFormatPr baseColWidth="10" defaultRowHeight="15" x14ac:dyDescent="0.25"/>
  <cols>
    <col min="2" max="5" width="12" customWidth="1"/>
    <col min="8" max="11" width="12" customWidth="1"/>
    <col min="14" max="17" width="12" customWidth="1"/>
  </cols>
  <sheetData>
    <row r="1" spans="2:18" x14ac:dyDescent="0.25">
      <c r="B1" t="s">
        <v>4</v>
      </c>
      <c r="C1" t="s">
        <v>5</v>
      </c>
      <c r="D1" t="s">
        <v>6</v>
      </c>
      <c r="E1" t="s">
        <v>7</v>
      </c>
      <c r="F1" t="s">
        <v>8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N1" t="s">
        <v>4</v>
      </c>
      <c r="O1" t="s">
        <v>5</v>
      </c>
      <c r="P1" t="s">
        <v>6</v>
      </c>
      <c r="Q1" t="s">
        <v>7</v>
      </c>
    </row>
    <row r="2" spans="2:18" x14ac:dyDescent="0.25">
      <c r="B2" t="s">
        <v>0</v>
      </c>
      <c r="C2" t="s">
        <v>1</v>
      </c>
      <c r="D2" t="s">
        <v>2</v>
      </c>
      <c r="E2" t="s">
        <v>3</v>
      </c>
      <c r="F2" t="s">
        <v>10</v>
      </c>
      <c r="H2" t="s">
        <v>0</v>
      </c>
      <c r="I2" t="s">
        <v>1</v>
      </c>
      <c r="J2" t="s">
        <v>2</v>
      </c>
      <c r="K2" t="s">
        <v>3</v>
      </c>
      <c r="L2" t="s">
        <v>9</v>
      </c>
      <c r="N2" t="s">
        <v>0</v>
      </c>
      <c r="O2" t="s">
        <v>1</v>
      </c>
      <c r="P2" t="s">
        <v>11</v>
      </c>
      <c r="Q2" t="s">
        <v>3</v>
      </c>
      <c r="R2" t="s">
        <v>12</v>
      </c>
    </row>
    <row r="3" spans="2:18" x14ac:dyDescent="0.25">
      <c r="B3">
        <v>50</v>
      </c>
      <c r="C3">
        <v>3</v>
      </c>
      <c r="D3">
        <v>2.8</v>
      </c>
      <c r="E3">
        <v>2.2999999999999998</v>
      </c>
      <c r="F3">
        <f>AVERAGE(C3,D3,E3)</f>
        <v>2.6999999999999997</v>
      </c>
      <c r="H3">
        <v>50</v>
      </c>
      <c r="I3">
        <v>3.08</v>
      </c>
      <c r="J3">
        <v>3.1</v>
      </c>
      <c r="K3">
        <v>2.9</v>
      </c>
      <c r="L3">
        <f>AVERAGE(I3:K3)</f>
        <v>3.0266666666666668</v>
      </c>
      <c r="N3">
        <v>50</v>
      </c>
      <c r="O3">
        <v>4.99</v>
      </c>
      <c r="P3">
        <v>5</v>
      </c>
      <c r="Q3">
        <v>4.8</v>
      </c>
      <c r="R3">
        <f>AVERAGE(O3:Q3)</f>
        <v>4.93</v>
      </c>
    </row>
    <row r="4" spans="2:18" x14ac:dyDescent="0.25">
      <c r="B4">
        <v>40</v>
      </c>
      <c r="C4">
        <v>2.8</v>
      </c>
      <c r="D4">
        <v>1.4</v>
      </c>
      <c r="E4">
        <v>1.6</v>
      </c>
      <c r="F4">
        <f>AVERAGE(C4,D4,E4)</f>
        <v>1.9333333333333329</v>
      </c>
      <c r="H4">
        <v>40</v>
      </c>
      <c r="I4">
        <v>2.5499999999999998</v>
      </c>
      <c r="J4">
        <v>2.9</v>
      </c>
      <c r="K4">
        <v>3</v>
      </c>
      <c r="L4">
        <f>AVERAGE(I4:K4)</f>
        <v>2.8166666666666664</v>
      </c>
      <c r="N4">
        <v>40</v>
      </c>
      <c r="O4">
        <v>4.95</v>
      </c>
      <c r="P4">
        <v>4.5999999999999996</v>
      </c>
      <c r="Q4">
        <v>4.05</v>
      </c>
      <c r="R4">
        <f>AVERAGE(O4:Q4)</f>
        <v>4.5333333333333341</v>
      </c>
    </row>
    <row r="5" spans="2:18" x14ac:dyDescent="0.25">
      <c r="B5">
        <v>30</v>
      </c>
      <c r="C5">
        <v>2</v>
      </c>
      <c r="D5">
        <v>1.9</v>
      </c>
      <c r="E5">
        <v>1.5</v>
      </c>
      <c r="F5">
        <f>AVERAGE(C5,D5,E5)</f>
        <v>1.8</v>
      </c>
      <c r="H5">
        <v>30</v>
      </c>
      <c r="I5">
        <v>2.9</v>
      </c>
      <c r="J5">
        <v>2.14</v>
      </c>
      <c r="K5">
        <v>2</v>
      </c>
      <c r="L5">
        <f>AVERAGE(I5:K5)</f>
        <v>2.3466666666666667</v>
      </c>
      <c r="N5">
        <v>30</v>
      </c>
      <c r="O5">
        <v>3.95</v>
      </c>
      <c r="P5">
        <v>3.8</v>
      </c>
      <c r="Q5">
        <v>3.89</v>
      </c>
      <c r="R5">
        <f>AVERAGE(O5:Q5)</f>
        <v>3.8800000000000003</v>
      </c>
    </row>
    <row r="6" spans="2:18" x14ac:dyDescent="0.25">
      <c r="B6">
        <v>20</v>
      </c>
      <c r="C6">
        <v>1.17</v>
      </c>
      <c r="D6">
        <v>1.9</v>
      </c>
      <c r="E6">
        <v>1.1000000000000001</v>
      </c>
      <c r="F6">
        <f>AVERAGE(C6,D6,E6)</f>
        <v>1.39</v>
      </c>
      <c r="H6">
        <v>20</v>
      </c>
      <c r="I6">
        <v>1.32</v>
      </c>
      <c r="J6">
        <v>2.09</v>
      </c>
      <c r="K6">
        <v>1.81</v>
      </c>
      <c r="L6">
        <f>AVERAGE(I6:K6)</f>
        <v>1.7400000000000002</v>
      </c>
      <c r="N6">
        <v>20</v>
      </c>
      <c r="O6">
        <v>3.14</v>
      </c>
      <c r="P6">
        <v>3.9</v>
      </c>
      <c r="Q6">
        <v>4</v>
      </c>
      <c r="R6">
        <f>AVERAGE(O6:Q6)</f>
        <v>3.6799999999999997</v>
      </c>
    </row>
    <row r="7" spans="2:18" x14ac:dyDescent="0.25">
      <c r="B7">
        <v>10</v>
      </c>
      <c r="C7">
        <v>1.2</v>
      </c>
      <c r="D7">
        <v>1.8</v>
      </c>
      <c r="E7">
        <v>1</v>
      </c>
      <c r="F7">
        <f>AVERAGE(C7,D7,E7)</f>
        <v>1.3333333333333333</v>
      </c>
      <c r="H7">
        <v>10</v>
      </c>
      <c r="I7">
        <v>1.6</v>
      </c>
      <c r="J7">
        <v>1.2</v>
      </c>
      <c r="K7">
        <v>1.03</v>
      </c>
      <c r="L7">
        <f>AVERAGE(H7:K7)</f>
        <v>3.4574999999999996</v>
      </c>
      <c r="N7">
        <v>10</v>
      </c>
      <c r="O7">
        <v>2.5</v>
      </c>
      <c r="P7">
        <v>3.91</v>
      </c>
      <c r="Q7">
        <v>3.04</v>
      </c>
      <c r="R7">
        <f>AVERAGE(O7:Q7)</f>
        <v>3.15</v>
      </c>
    </row>
    <row r="11" spans="2:18" x14ac:dyDescent="0.25">
      <c r="D11" t="s">
        <v>0</v>
      </c>
      <c r="E11" t="s">
        <v>14</v>
      </c>
      <c r="I11" t="s">
        <v>0</v>
      </c>
      <c r="J11" t="s">
        <v>13</v>
      </c>
      <c r="O11" t="s">
        <v>0</v>
      </c>
      <c r="P11" t="s">
        <v>15</v>
      </c>
    </row>
    <row r="12" spans="2:18" x14ac:dyDescent="0.25">
      <c r="D12">
        <v>50</v>
      </c>
      <c r="E12">
        <f>2.7^2</f>
        <v>7.2900000000000009</v>
      </c>
      <c r="I12">
        <v>50</v>
      </c>
      <c r="J12">
        <f>3.02666667^2</f>
        <v>9.1607111312888883</v>
      </c>
      <c r="O12">
        <v>50</v>
      </c>
      <c r="P12">
        <f>4.93^2</f>
        <v>24.304899999999996</v>
      </c>
    </row>
    <row r="13" spans="2:18" x14ac:dyDescent="0.25">
      <c r="D13">
        <v>40</v>
      </c>
      <c r="E13">
        <f>1.93333333^2</f>
        <v>3.7377777648888886</v>
      </c>
      <c r="I13">
        <v>40</v>
      </c>
      <c r="J13">
        <f>2.81666667^2</f>
        <v>7.9336111298888889</v>
      </c>
      <c r="O13">
        <v>40</v>
      </c>
      <c r="P13">
        <f>4.53333333^2</f>
        <v>20.551111080888884</v>
      </c>
    </row>
    <row r="14" spans="2:18" x14ac:dyDescent="0.25">
      <c r="D14">
        <v>30</v>
      </c>
      <c r="E14">
        <f>1.8^2</f>
        <v>3.24</v>
      </c>
      <c r="I14">
        <v>30</v>
      </c>
      <c r="J14">
        <f>2.34666667^2</f>
        <v>5.5068444600888879</v>
      </c>
      <c r="O14">
        <v>30</v>
      </c>
      <c r="P14">
        <f>3.88^2</f>
        <v>15.054399999999999</v>
      </c>
    </row>
    <row r="15" spans="2:18" x14ac:dyDescent="0.25">
      <c r="D15">
        <v>20</v>
      </c>
      <c r="E15">
        <f>1.39^2</f>
        <v>1.9320999999999997</v>
      </c>
      <c r="I15">
        <v>20</v>
      </c>
      <c r="J15">
        <f>1.74^2</f>
        <v>3.0276000000000001</v>
      </c>
      <c r="O15">
        <v>20</v>
      </c>
      <c r="P15">
        <f>3.68^2</f>
        <v>13.542400000000001</v>
      </c>
    </row>
    <row r="16" spans="2:18" x14ac:dyDescent="0.25">
      <c r="D16">
        <v>10</v>
      </c>
      <c r="E16">
        <f>1.33333333^2</f>
        <v>1.7777777688888892</v>
      </c>
      <c r="I16">
        <v>10</v>
      </c>
      <c r="J16">
        <f>3.4575^2</f>
        <v>11.95430625</v>
      </c>
      <c r="O16">
        <v>10</v>
      </c>
      <c r="P16">
        <f>3.15^2</f>
        <v>9.9224999999999994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Hoja3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2021-10-27T21:08:42Z</dcterms:created>
  <dcterms:modified xsi:type="dcterms:W3CDTF">2021-10-27T22:46:09Z</dcterms:modified>
</cp:coreProperties>
</file>